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ocuments\excel\"/>
    </mc:Choice>
  </mc:AlternateContent>
  <bookViews>
    <workbookView xWindow="600" yWindow="90" windowWidth="20475" windowHeight="9855"/>
  </bookViews>
  <sheets>
    <sheet name="Sheet1" sheetId="1" r:id="rId1"/>
    <sheet name="商品リスト" sheetId="2" r:id="rId2"/>
  </sheets>
  <definedNames>
    <definedName name="クリア">Sheet1!$A$16:$B$43,Sheet1!$H$16:$H$43</definedName>
    <definedName name="商品ID">商品リスト!$A$2:$A$21</definedName>
  </definedNames>
  <calcPr calcId="152511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I16" i="1" l="1"/>
  <c r="C16" i="1"/>
  <c r="I44" i="1" l="1"/>
  <c r="I45" i="1" l="1"/>
  <c r="I46" i="1" s="1"/>
  <c r="C12" i="1" s="1"/>
</calcChain>
</file>

<file path=xl/sharedStrings.xml><?xml version="1.0" encoding="utf-8"?>
<sst xmlns="http://schemas.openxmlformats.org/spreadsheetml/2006/main" count="74" uniqueCount="70">
  <si>
    <t>請求書番号</t>
    <rPh sb="0" eb="3">
      <t>セイキュウショ</t>
    </rPh>
    <rPh sb="3" eb="5">
      <t>バンゴウ</t>
    </rPh>
    <phoneticPr fontId="1"/>
  </si>
  <si>
    <t>請求書</t>
    <rPh sb="0" eb="3">
      <t>セイキュウショ</t>
    </rPh>
    <phoneticPr fontId="1"/>
  </si>
  <si>
    <t>〒100-0001</t>
    <phoneticPr fontId="1"/>
  </si>
  <si>
    <t>東京都千代田区千代田1-1-1</t>
    <phoneticPr fontId="1"/>
  </si>
  <si>
    <t>e-yanビル3-4-5</t>
    <phoneticPr fontId="1"/>
  </si>
  <si>
    <t>株式会社オフィスワードエクセル</t>
    <rPh sb="0" eb="4">
      <t>カブシキガイシャ</t>
    </rPh>
    <phoneticPr fontId="1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</si>
  <si>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</si>
  <si>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商品番号</t>
    <rPh sb="0" eb="2">
      <t>ショウヒン</t>
    </rPh>
    <rPh sb="2" eb="4">
      <t>バンゴウ</t>
    </rPh>
    <phoneticPr fontId="1"/>
  </si>
  <si>
    <t>商品名</t>
    <rPh sb="0" eb="3">
      <t>ショウヒンメイ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</si>
  <si>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</si>
  <si>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</si>
  <si>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小計</t>
    <rPh sb="0" eb="2">
      <t>ショウケイ</t>
    </rPh>
    <phoneticPr fontId="1"/>
  </si>
  <si>
    <t>ご請求金額</t>
    <rPh sb="1" eb="3">
      <t>セイキュウ</t>
    </rPh>
    <rPh sb="3" eb="5">
      <t>キンガク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</si>
  <si>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</si>
  <si>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</si>
  <si>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〒551-0001</t>
    <phoneticPr fontId="1"/>
  </si>
  <si>
    <t>大阪府大阪市大正区三軒家西2-2-22</t>
    <rPh sb="0" eb="13">
      <t>５５１－０００１</t>
    </rPh>
    <phoneticPr fontId="1"/>
  </si>
  <si>
    <t>マンネンビル222</t>
    <phoneticPr fontId="1"/>
  </si>
  <si>
    <t>株式会社マイクロリフト</t>
    <rPh sb="0" eb="4">
      <t>カブシキガイシャ</t>
    </rPh>
    <phoneticPr fontId="1"/>
  </si>
  <si>
    <t>D0012586</t>
    <phoneticPr fontId="1"/>
  </si>
  <si>
    <t>商品ID</t>
    <rPh sb="0" eb="2">
      <t>ショウヒン</t>
    </rPh>
    <phoneticPr fontId="1"/>
  </si>
  <si>
    <t>A001</t>
    <phoneticPr fontId="1"/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</si>
  <si>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</si>
  <si>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</si>
  <si>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</si>
  <si>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</si>
  <si>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</si>
  <si>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</si>
  <si>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</si>
  <si>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</si>
  <si>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</si>
  <si>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B001</t>
    <phoneticPr fontId="1"/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</si>
  <si>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</si>
  <si>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</si>
  <si>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</si>
  <si>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</si>
  <si>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</si>
  <si>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</si>
  <si>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</si>
  <si>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</si>
  <si>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</si>
  <si>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写真屋さん</t>
    <rPh sb="0" eb="3">
      <t>シャシンヤ</t>
    </rPh>
    <phoneticPr fontId="1"/>
  </si>
  <si>
    <t>マイクロトワード</t>
    <phoneticPr fontId="1"/>
  </si>
  <si>
    <t>マイクロエクセル</t>
    <phoneticPr fontId="1"/>
  </si>
  <si>
    <t>筆king</t>
    <rPh sb="0" eb="1">
      <t>フデ</t>
    </rPh>
    <phoneticPr fontId="1"/>
  </si>
  <si>
    <t>筆久留米</t>
    <rPh sb="0" eb="1">
      <t>フデ</t>
    </rPh>
    <rPh sb="1" eb="4">
      <t>クルメ</t>
    </rPh>
    <phoneticPr fontId="1"/>
  </si>
  <si>
    <t>ウィルスポスター</t>
    <phoneticPr fontId="1"/>
  </si>
  <si>
    <t>てきぱき家計通信</t>
    <rPh sb="4" eb="6">
      <t>カケイ</t>
    </rPh>
    <rPh sb="6" eb="8">
      <t>ツウシン</t>
    </rPh>
    <phoneticPr fontId="1"/>
  </si>
  <si>
    <t>デジタル家計通信</t>
    <rPh sb="4" eb="6">
      <t>カケイ</t>
    </rPh>
    <rPh sb="6" eb="8">
      <t>ツウシン</t>
    </rPh>
    <phoneticPr fontId="1"/>
  </si>
  <si>
    <t>イラスト屋さん</t>
    <rPh sb="4" eb="5">
      <t>ヤ</t>
    </rPh>
    <phoneticPr fontId="1"/>
  </si>
  <si>
    <t>ホームページビルディング</t>
    <phoneticPr fontId="1"/>
  </si>
  <si>
    <t>マウス</t>
    <phoneticPr fontId="1"/>
  </si>
  <si>
    <t>モニター</t>
    <phoneticPr fontId="1"/>
  </si>
  <si>
    <t>スピーカー</t>
    <phoneticPr fontId="1"/>
  </si>
  <si>
    <t>キーボード</t>
    <phoneticPr fontId="1"/>
  </si>
  <si>
    <t>USBメモリ</t>
    <phoneticPr fontId="1"/>
  </si>
  <si>
    <t xml:space="preserve">外付けHD(2TB) </t>
    <rPh sb="0" eb="1">
      <t>ソト</t>
    </rPh>
    <rPh sb="1" eb="2">
      <t>ヅ</t>
    </rPh>
    <phoneticPr fontId="1"/>
  </si>
  <si>
    <t>BlueRayDrive</t>
    <phoneticPr fontId="1"/>
  </si>
  <si>
    <t>無線ルーター</t>
    <rPh sb="0" eb="2">
      <t>ムセン</t>
    </rPh>
    <phoneticPr fontId="1"/>
  </si>
  <si>
    <t>プリンタ</t>
    <phoneticPr fontId="1"/>
  </si>
  <si>
    <t>ペンタブレット</t>
    <phoneticPr fontId="1"/>
  </si>
  <si>
    <t>振込銀行</t>
    <rPh sb="0" eb="2">
      <t>フリコミ</t>
    </rPh>
    <rPh sb="2" eb="4">
      <t>ギンコウ</t>
    </rPh>
    <phoneticPr fontId="1"/>
  </si>
  <si>
    <t>口座種類</t>
    <rPh sb="0" eb="2">
      <t>コウザ</t>
    </rPh>
    <rPh sb="2" eb="4">
      <t>シュルイ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</si>
  <si>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</si>
  <si>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</si>
  <si>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</si>
  <si>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帝国銀行</t>
    <rPh sb="0" eb="2">
      <t>テイコク</t>
    </rPh>
    <rPh sb="2" eb="4">
      <t>ギンコウ</t>
    </rPh>
    <phoneticPr fontId="1"/>
  </si>
  <si>
    <t>秋葉原本店</t>
    <rPh sb="0" eb="5">
      <t>アキハバラホンテン</t>
    </rPh>
    <phoneticPr fontId="1"/>
  </si>
  <si>
    <t>当座預金</t>
    <rPh sb="0" eb="2">
      <t>トウザ</t>
    </rPh>
    <rPh sb="2" eb="4">
      <t>ヨキン</t>
    </rPh>
    <phoneticPr fontId="1"/>
  </si>
  <si>
    <t>税率</t>
    <rPh sb="0" eb="2">
      <t>ゼイリツ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</si>
</sst>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ggge&quot;年&quot;m&quot;月&quot;d&quot;日&quot;"/>
    <numFmt numFmtId="177" formatCode="@&quot;御&quot;&quot;中&quot;"/>
    <numFmt numFmtId="178" formatCode="000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0" borderId="6" xfId="1" applyFont="1" applyBorder="1">
      <alignment vertical="center"/>
    </xf>
    <xf numFmtId="38" fontId="0" fillId="0" borderId="9" xfId="1" applyFont="1" applyBorder="1">
      <alignment vertical="center"/>
    </xf>
    <xf numFmtId="177" fontId="5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9" fontId="0" fillId="0" borderId="0" xfId="0" applyNumberForma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0" fillId="0" borderId="15" xfId="0" applyBorder="1">
      <alignment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178" fontId="0" fillId="0" borderId="0" xfId="0" applyNumberFormat="1" applyAlignment="1">
      <alignment horizontal="left" vertical="center"/>
    </xf>
    <xf numFmtId="0" fontId="0" fillId="0" borderId="1" xfId="1" applyNumberFormat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38" fontId="0" fillId="2" borderId="11" xfId="1" applyFont="1" applyFill="1" applyBorder="1" applyAlignment="1">
      <alignment horizontal="center" vertical="center"/>
    </xf>
    <xf numFmtId="38" fontId="0" fillId="2" borderId="12" xfId="1" applyFont="1" applyFill="1" applyBorder="1" applyAlignment="1">
      <alignment horizontal="center" vertical="center"/>
    </xf>
    <xf numFmtId="38" fontId="0" fillId="2" borderId="13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6" fontId="6" fillId="0" borderId="15" xfId="2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1" xfId="1" applyNumberFormat="1" applyFont="1" applyBorder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114800</xdr:colOff>
      <xdr:row>4</xdr:row>
      <xdr:rowOff>52638</xdr:rowOff>
    </xdr:from>
    <xdr:to>
      <xdr:col>8</xdr:col>
      <xdr:colOff>814137</xdr:colOff>
      <xdr:row>8</xdr:row>
      <xdr:rowOff>62163</xdr:rowOff>
    </xdr:to>
    <xdr:sp macro="" textlink="">
      <xdr:nvSpPr>
        <xdr:cNvPr id="2" name="角丸四角形 1"/>
        <xdr:cNvSpPr/>
      </xdr:nvSpPr>
      <xdr:spPr>
        <a:xfrm>
          <a:off x="5488905" y="884822"/>
          <a:ext cx="699337" cy="69131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8</xdr:col>
      <xdr:colOff>51370</xdr:colOff>
      <xdr:row>4</xdr:row>
      <xdr:rowOff>33587</xdr:rowOff>
    </xdr:from>
    <xdr:ext cx="787331" cy="750462"/>
    <xdr:sp macro="" textlink="">
      <xdr:nvSpPr>
        <xdr:cNvPr id="3" name="テキスト ボックス 2"/>
        <xdr:cNvSpPr txBox="1"/>
      </xdr:nvSpPr>
      <xdr:spPr>
        <a:xfrm>
          <a:off x="5425475" y="865771"/>
          <a:ext cx="787331" cy="750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株式会社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マイクロ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リフト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28" zoomScale="95" zoomScaleNormal="95" workbookViewId="0">
      <selection activeCell="H16" activeCellId="1" sqref="A16:B43 H16:H43"/>
    </sheetView>
  </sheetViews>
  <sheetFormatPr defaultRowHeight="13.5" x14ac:dyDescent="0.15"/>
  <cols>
    <col min="1" max="1" width="10.5" bestFit="1" customWidth="1"/>
    <col min="7" max="7" width="9.5" customWidth="1"/>
    <col min="8" max="8" width="5.75" customWidth="1"/>
    <col min="9" max="9" width="12" customWidth="1"/>
  </cols>
  <sheetData>
    <row r="1" spans="1:9" x14ac:dyDescent="0.15">
      <c r="G1" s="27">
        <v>42082</v>
      </c>
      <c r="H1" s="27"/>
      <c r="I1" s="27"/>
    </row>
    <row r="2" spans="1:9" x14ac:dyDescent="0.15">
      <c r="G2" s="26" t="s">
        <v>0</v>
      </c>
      <c r="H2" s="26"/>
      <c r="I2" s="11" t="s">
        <v>19</v>
      </c>
    </row>
    <row r="3" spans="1:9" ht="24.75" thickBot="1" x14ac:dyDescent="0.2">
      <c r="A3" s="33" t="s">
        <v>1</v>
      </c>
      <c r="B3" s="34"/>
      <c r="C3" s="34"/>
      <c r="D3" s="34"/>
      <c r="E3" s="34"/>
      <c r="F3" s="34"/>
      <c r="G3" s="34"/>
      <c r="H3" s="34"/>
      <c r="I3" s="34"/>
    </row>
    <row r="4" spans="1:9" ht="14.25" thickTop="1" x14ac:dyDescent="0.15"/>
    <row r="5" spans="1:9" x14ac:dyDescent="0.15">
      <c r="A5" t="s">
        <v>2</v>
      </c>
      <c r="F5" t="s">
        <v>15</v>
      </c>
    </row>
    <row r="6" spans="1:9" x14ac:dyDescent="0.15">
      <c r="A6" t="s">
        <v>3</v>
      </c>
      <c r="F6" t="s">
        <v>16</v>
      </c>
    </row>
    <row r="7" spans="1:9" x14ac:dyDescent="0.15">
      <c r="A7" t="s">
        <v>4</v>
      </c>
      <c r="F7" t="s">
        <v>17</v>
      </c>
    </row>
    <row r="8" spans="1:9" x14ac:dyDescent="0.15">
      <c r="A8" s="10" t="s">
        <v>5</v>
      </c>
      <c r="F8" t="s">
        <v>18</v>
      </c>
    </row>
    <row r="10" spans="1:9" x14ac:dyDescent="0.15">
      <c r="A10" t="s">
        <v>6</v>
      </c>
    </row>
    <row r="12" spans="1:9" ht="17.25" x14ac:dyDescent="0.15">
      <c r="A12" s="14" t="s">
        <v>12</v>
      </c>
      <c r="B12" s="15"/>
      <c r="C12" s="32">
        <f>I46</f>
        <v>0</v>
      </c>
      <c r="D12" s="32"/>
    </row>
    <row r="14" spans="1:9" ht="14.25" thickBot="1" x14ac:dyDescent="0.2"/>
    <row r="15" spans="1:9" x14ac:dyDescent="0.15">
      <c r="A15" s="35" t="s">
        <v>7</v>
      </c>
      <c r="B15" s="36"/>
      <c r="C15" s="36" t="s">
        <v>8</v>
      </c>
      <c r="D15" s="36"/>
      <c r="E15" s="36"/>
      <c r="F15" s="36"/>
      <c r="G15" s="16" t="s">
        <v>9</v>
      </c>
      <c r="H15" s="16" t="s">
        <v>10</v>
      </c>
      <c r="I15" s="17" t="s">
        <v>11</v>
      </c>
    </row>
    <row r="16" spans="1:9" x14ac:dyDescent="0.15">
      <c r="A16" s="24"/>
      <c r="B16" s="25"/>
      <c r="C16" s="25" t="str">
        <f>IFERROR(VLOOKUP(A16,商品リスト!$A$1:$C$21,2,0),"")</f>
        <v/>
      </c>
      <c r="D16" s="25"/>
      <c r="E16" s="25"/>
      <c r="F16" s="25"/>
      <c r="G16" s="18" t="str">
        <f>IFERROR(VLOOKUP(A16,商品リスト!$A$1:$C$21,3,0),"")</f>
        <v/>
      </c>
      <c r="I16" s="8" t="str">
        <f>IFERROR(G16*H16,"")</f>
        <v/>
      </c>
    </row>
    <row r="17" spans="1:9" x14ac:dyDescent="0.15">
      <c r="A17" s="24"/>
      <c r="B17" s="25"/>
      <c r="C17" s="25" t="str">
        <f>IFERROR(VLOOKUP(A17,商品リスト!$A$1:$C$21,2,0),"")</f>
        <v/>
      </c>
      <c r="D17" s="25"/>
      <c r="E17" s="25"/>
      <c r="F17" s="25"/>
      <c r="G17" s="18" t="str">
        <f>IFERROR(VLOOKUP(A17,商品リスト!$A$1:$C$21,3,0),"")</f>
        <v/>
      </c>
      <c r="H17" s="37"/>
      <c r="I17" s="8" t="str">
        <f t="shared" ref="I17:I43" si="0">IFERROR(G17*H17,"")</f>
        <v/>
      </c>
    </row>
    <row r="18" spans="1:9" x14ac:dyDescent="0.15">
      <c r="A18" s="24"/>
      <c r="B18" s="25"/>
      <c r="C18" s="25" t="str">
        <f>IFERROR(VLOOKUP(A18,商品リスト!$A$1:$C$21,2,0),"")</f>
        <v/>
      </c>
      <c r="D18" s="25"/>
      <c r="E18" s="25"/>
      <c r="F18" s="25"/>
      <c r="G18" s="18" t="str">
        <f>IFERROR(VLOOKUP(A18,商品リスト!$A$1:$C$21,3,0),"")</f>
        <v/>
      </c>
      <c r="H18" s="20"/>
      <c r="I18" s="8" t="str">
        <f t="shared" si="0"/>
        <v/>
      </c>
    </row>
    <row r="19" spans="1:9" x14ac:dyDescent="0.15">
      <c r="A19" s="24"/>
      <c r="B19" s="25"/>
      <c r="C19" s="25" t="str">
        <f>IFERROR(VLOOKUP(A19,商品リスト!$A$1:$C$21,2,0),"")</f>
        <v/>
      </c>
      <c r="D19" s="25"/>
      <c r="E19" s="25"/>
      <c r="F19" s="25"/>
      <c r="G19" s="18" t="str">
        <f>IFERROR(VLOOKUP(A19,商品リスト!$A$1:$C$21,3,0),"")</f>
        <v/>
      </c>
      <c r="H19" s="20"/>
      <c r="I19" s="8" t="str">
        <f t="shared" si="0"/>
        <v/>
      </c>
    </row>
    <row r="20" spans="1:9" x14ac:dyDescent="0.15">
      <c r="A20" s="24"/>
      <c r="B20" s="25"/>
      <c r="C20" s="25" t="str">
        <f>IFERROR(VLOOKUP(A20,商品リスト!$A$1:$C$21,2,0),"")</f>
        <v/>
      </c>
      <c r="D20" s="25"/>
      <c r="E20" s="25"/>
      <c r="F20" s="25"/>
      <c r="G20" s="18" t="str">
        <f>IFERROR(VLOOKUP(A20,商品リスト!$A$1:$C$21,3,0),"")</f>
        <v/>
      </c>
      <c r="H20" s="20"/>
      <c r="I20" s="8" t="str">
        <f t="shared" si="0"/>
        <v/>
      </c>
    </row>
    <row r="21" spans="1:9" x14ac:dyDescent="0.15">
      <c r="A21" s="24"/>
      <c r="B21" s="25"/>
      <c r="C21" s="25" t="str">
        <f>IFERROR(VLOOKUP(A21,商品リスト!$A$1:$C$21,2,0),"")</f>
        <v/>
      </c>
      <c r="D21" s="25"/>
      <c r="E21" s="25"/>
      <c r="F21" s="25"/>
      <c r="G21" s="18" t="str">
        <f>IFERROR(VLOOKUP(A21,商品リスト!$A$1:$C$21,3,0),"")</f>
        <v/>
      </c>
      <c r="H21" s="20"/>
      <c r="I21" s="8" t="str">
        <f t="shared" si="0"/>
        <v/>
      </c>
    </row>
    <row r="22" spans="1:9" x14ac:dyDescent="0.15">
      <c r="A22" s="24"/>
      <c r="B22" s="25"/>
      <c r="C22" s="25" t="str">
        <f>IFERROR(VLOOKUP(A22,商品リスト!$A$1:$C$21,2,0),"")</f>
        <v/>
      </c>
      <c r="D22" s="25"/>
      <c r="E22" s="25"/>
      <c r="F22" s="25"/>
      <c r="G22" s="18" t="str">
        <f>IFERROR(VLOOKUP(A22,商品リスト!$A$1:$C$21,3,0),"")</f>
        <v/>
      </c>
      <c r="H22" s="20"/>
      <c r="I22" s="8" t="str">
        <f t="shared" si="0"/>
        <v/>
      </c>
    </row>
    <row r="23" spans="1:9" x14ac:dyDescent="0.15">
      <c r="A23" s="24"/>
      <c r="B23" s="25"/>
      <c r="C23" s="25" t="str">
        <f>IFERROR(VLOOKUP(A23,商品リスト!$A$1:$C$21,2,0),"")</f>
        <v/>
      </c>
      <c r="D23" s="25"/>
      <c r="E23" s="25"/>
      <c r="F23" s="25"/>
      <c r="G23" s="18" t="str">
        <f>IFERROR(VLOOKUP(A23,商品リスト!$A$1:$C$21,3,0),"")</f>
        <v/>
      </c>
      <c r="H23" s="20"/>
      <c r="I23" s="8" t="str">
        <f t="shared" si="0"/>
        <v/>
      </c>
    </row>
    <row r="24" spans="1:9" x14ac:dyDescent="0.15">
      <c r="A24" s="24"/>
      <c r="B24" s="25"/>
      <c r="C24" s="25" t="str">
        <f>IFERROR(VLOOKUP(A24,商品リスト!$A$1:$C$21,2,0),"")</f>
        <v/>
      </c>
      <c r="D24" s="25"/>
      <c r="E24" s="25"/>
      <c r="F24" s="25"/>
      <c r="G24" s="18" t="str">
        <f>IFERROR(VLOOKUP(A24,商品リスト!$A$1:$C$21,3,0),"")</f>
        <v/>
      </c>
      <c r="H24" s="20"/>
      <c r="I24" s="8" t="str">
        <f t="shared" si="0"/>
        <v/>
      </c>
    </row>
    <row r="25" spans="1:9" x14ac:dyDescent="0.15">
      <c r="A25" s="24"/>
      <c r="B25" s="25"/>
      <c r="C25" s="25" t="str">
        <f>IFERROR(VLOOKUP(A25,商品リスト!$A$1:$C$21,2,0),"")</f>
        <v/>
      </c>
      <c r="D25" s="25"/>
      <c r="E25" s="25"/>
      <c r="F25" s="25"/>
      <c r="G25" s="18" t="str">
        <f>IFERROR(VLOOKUP(A25,商品リスト!$A$1:$C$21,3,0),"")</f>
        <v/>
      </c>
      <c r="H25" s="20"/>
      <c r="I25" s="8" t="str">
        <f t="shared" si="0"/>
        <v/>
      </c>
    </row>
    <row r="26" spans="1:9" x14ac:dyDescent="0.15">
      <c r="A26" s="24"/>
      <c r="B26" s="25"/>
      <c r="C26" s="25" t="str">
        <f>IFERROR(VLOOKUP(A26,商品リスト!$A$1:$C$21,2,0),"")</f>
        <v/>
      </c>
      <c r="D26" s="25"/>
      <c r="E26" s="25"/>
      <c r="F26" s="25"/>
      <c r="G26" s="18" t="str">
        <f>IFERROR(VLOOKUP(A26,商品リスト!$A$1:$C$21,3,0),"")</f>
        <v/>
      </c>
      <c r="H26" s="20"/>
      <c r="I26" s="8" t="str">
        <f t="shared" si="0"/>
        <v/>
      </c>
    </row>
    <row r="27" spans="1:9" x14ac:dyDescent="0.15">
      <c r="A27" s="24"/>
      <c r="B27" s="25"/>
      <c r="C27" s="25" t="str">
        <f>IFERROR(VLOOKUP(A27,商品リスト!$A$1:$C$21,2,0),"")</f>
        <v/>
      </c>
      <c r="D27" s="25"/>
      <c r="E27" s="25"/>
      <c r="F27" s="25"/>
      <c r="G27" s="18" t="str">
        <f>IFERROR(VLOOKUP(A27,商品リスト!$A$1:$C$21,3,0),"")</f>
        <v/>
      </c>
      <c r="H27" s="20"/>
      <c r="I27" s="8" t="str">
        <f t="shared" si="0"/>
        <v/>
      </c>
    </row>
    <row r="28" spans="1:9" x14ac:dyDescent="0.15">
      <c r="A28" s="24"/>
      <c r="B28" s="25"/>
      <c r="C28" s="25" t="str">
        <f>IFERROR(VLOOKUP(A28,商品リスト!$A$1:$C$21,2,0),"")</f>
        <v/>
      </c>
      <c r="D28" s="25"/>
      <c r="E28" s="25"/>
      <c r="F28" s="25"/>
      <c r="G28" s="18" t="str">
        <f>IFERROR(VLOOKUP(A28,商品リスト!$A$1:$C$21,3,0),"")</f>
        <v/>
      </c>
      <c r="H28" s="20"/>
      <c r="I28" s="8" t="str">
        <f t="shared" si="0"/>
        <v/>
      </c>
    </row>
    <row r="29" spans="1:9" x14ac:dyDescent="0.15">
      <c r="A29" s="24"/>
      <c r="B29" s="25"/>
      <c r="C29" s="25" t="str">
        <f>IFERROR(VLOOKUP(A29,商品リスト!$A$1:$C$21,2,0),"")</f>
        <v/>
      </c>
      <c r="D29" s="25"/>
      <c r="E29" s="25"/>
      <c r="F29" s="25"/>
      <c r="G29" s="18" t="str">
        <f>IFERROR(VLOOKUP(A29,商品リスト!$A$1:$C$21,3,0),"")</f>
        <v/>
      </c>
      <c r="H29" s="20"/>
      <c r="I29" s="8" t="str">
        <f t="shared" si="0"/>
        <v/>
      </c>
    </row>
    <row r="30" spans="1:9" x14ac:dyDescent="0.15">
      <c r="A30" s="24"/>
      <c r="B30" s="25"/>
      <c r="C30" s="25" t="str">
        <f>IFERROR(VLOOKUP(A30,商品リスト!$A$1:$C$21,2,0),"")</f>
        <v/>
      </c>
      <c r="D30" s="25"/>
      <c r="E30" s="25"/>
      <c r="F30" s="25"/>
      <c r="G30" s="18" t="str">
        <f>IFERROR(VLOOKUP(A30,商品リスト!$A$1:$C$21,3,0),"")</f>
        <v/>
      </c>
      <c r="H30" s="20"/>
      <c r="I30" s="8" t="str">
        <f t="shared" si="0"/>
        <v/>
      </c>
    </row>
    <row r="31" spans="1:9" x14ac:dyDescent="0.15">
      <c r="A31" s="24"/>
      <c r="B31" s="25"/>
      <c r="C31" s="25" t="str">
        <f>IFERROR(VLOOKUP(A31,商品リスト!$A$1:$C$21,2,0),"")</f>
        <v/>
      </c>
      <c r="D31" s="25"/>
      <c r="E31" s="25"/>
      <c r="F31" s="25"/>
      <c r="G31" s="18" t="str">
        <f>IFERROR(VLOOKUP(A31,商品リスト!$A$1:$C$21,3,0),"")</f>
        <v/>
      </c>
      <c r="H31" s="20"/>
      <c r="I31" s="8" t="str">
        <f t="shared" si="0"/>
        <v/>
      </c>
    </row>
    <row r="32" spans="1:9" x14ac:dyDescent="0.15">
      <c r="A32" s="24"/>
      <c r="B32" s="25"/>
      <c r="C32" s="25" t="str">
        <f>IFERROR(VLOOKUP(A32,商品リスト!$A$1:$C$21,2,0),"")</f>
        <v/>
      </c>
      <c r="D32" s="25"/>
      <c r="E32" s="25"/>
      <c r="F32" s="25"/>
      <c r="G32" s="18" t="str">
        <f>IFERROR(VLOOKUP(A32,商品リスト!$A$1:$C$21,3,0),"")</f>
        <v/>
      </c>
      <c r="H32" s="20"/>
      <c r="I32" s="8" t="str">
        <f t="shared" si="0"/>
        <v/>
      </c>
    </row>
    <row r="33" spans="1:9" x14ac:dyDescent="0.15">
      <c r="A33" s="24"/>
      <c r="B33" s="25"/>
      <c r="C33" s="25" t="str">
        <f>IFERROR(VLOOKUP(A33,商品リスト!$A$1:$C$21,2,0),"")</f>
        <v/>
      </c>
      <c r="D33" s="25"/>
      <c r="E33" s="25"/>
      <c r="F33" s="25"/>
      <c r="G33" s="18" t="str">
        <f>IFERROR(VLOOKUP(A33,商品リスト!$A$1:$C$21,3,0),"")</f>
        <v/>
      </c>
      <c r="H33" s="20"/>
      <c r="I33" s="8" t="str">
        <f t="shared" si="0"/>
        <v/>
      </c>
    </row>
    <row r="34" spans="1:9" x14ac:dyDescent="0.15">
      <c r="A34" s="24"/>
      <c r="B34" s="25"/>
      <c r="C34" s="25" t="str">
        <f>IFERROR(VLOOKUP(A34,商品リスト!$A$1:$C$21,2,0),"")</f>
        <v/>
      </c>
      <c r="D34" s="25"/>
      <c r="E34" s="25"/>
      <c r="F34" s="25"/>
      <c r="G34" s="18" t="str">
        <f>IFERROR(VLOOKUP(A34,商品リスト!$A$1:$C$21,3,0),"")</f>
        <v/>
      </c>
      <c r="H34" s="20"/>
      <c r="I34" s="8" t="str">
        <f t="shared" si="0"/>
        <v/>
      </c>
    </row>
    <row r="35" spans="1:9" x14ac:dyDescent="0.15">
      <c r="A35" s="24"/>
      <c r="B35" s="25"/>
      <c r="C35" s="25" t="str">
        <f>IFERROR(VLOOKUP(A35,商品リスト!$A$1:$C$21,2,0),"")</f>
        <v/>
      </c>
      <c r="D35" s="25"/>
      <c r="E35" s="25"/>
      <c r="F35" s="25"/>
      <c r="G35" s="18" t="str">
        <f>IFERROR(VLOOKUP(A35,商品リスト!$A$1:$C$21,3,0),"")</f>
        <v/>
      </c>
      <c r="H35" s="20"/>
      <c r="I35" s="8" t="str">
        <f t="shared" si="0"/>
        <v/>
      </c>
    </row>
    <row r="36" spans="1:9" x14ac:dyDescent="0.15">
      <c r="A36" s="24"/>
      <c r="B36" s="25"/>
      <c r="C36" s="25" t="str">
        <f>IFERROR(VLOOKUP(A36,商品リスト!$A$1:$C$21,2,0),"")</f>
        <v/>
      </c>
      <c r="D36" s="25"/>
      <c r="E36" s="25"/>
      <c r="F36" s="25"/>
      <c r="G36" s="18" t="str">
        <f>IFERROR(VLOOKUP(A36,商品リスト!$A$1:$C$21,3,0),"")</f>
        <v/>
      </c>
      <c r="H36" s="20"/>
      <c r="I36" s="8" t="str">
        <f t="shared" si="0"/>
        <v/>
      </c>
    </row>
    <row r="37" spans="1:9" x14ac:dyDescent="0.15">
      <c r="A37" s="24"/>
      <c r="B37" s="25"/>
      <c r="C37" s="25" t="str">
        <f>IFERROR(VLOOKUP(A37,商品リスト!$A$1:$C$21,2,0),"")</f>
        <v/>
      </c>
      <c r="D37" s="25"/>
      <c r="E37" s="25"/>
      <c r="F37" s="25"/>
      <c r="G37" s="18" t="str">
        <f>IFERROR(VLOOKUP(A37,商品リスト!$A$1:$C$21,3,0),"")</f>
        <v/>
      </c>
      <c r="H37" s="20"/>
      <c r="I37" s="8" t="str">
        <f t="shared" si="0"/>
        <v/>
      </c>
    </row>
    <row r="38" spans="1:9" x14ac:dyDescent="0.15">
      <c r="A38" s="24"/>
      <c r="B38" s="25"/>
      <c r="C38" s="25" t="str">
        <f>IFERROR(VLOOKUP(A38,商品リスト!$A$1:$C$21,2,0),"")</f>
        <v/>
      </c>
      <c r="D38" s="25"/>
      <c r="E38" s="25"/>
      <c r="F38" s="25"/>
      <c r="G38" s="18" t="str">
        <f>IFERROR(VLOOKUP(A38,商品リスト!$A$1:$C$21,3,0),"")</f>
        <v/>
      </c>
      <c r="H38" s="20"/>
      <c r="I38" s="8" t="str">
        <f t="shared" si="0"/>
        <v/>
      </c>
    </row>
    <row r="39" spans="1:9" x14ac:dyDescent="0.15">
      <c r="A39" s="24"/>
      <c r="B39" s="25"/>
      <c r="C39" s="25" t="str">
        <f>IFERROR(VLOOKUP(A39,商品リスト!$A$1:$C$21,2,0),"")</f>
        <v/>
      </c>
      <c r="D39" s="25"/>
      <c r="E39" s="25"/>
      <c r="F39" s="25"/>
      <c r="G39" s="18" t="str">
        <f>IFERROR(VLOOKUP(A39,商品リスト!$A$1:$C$21,3,0),"")</f>
        <v/>
      </c>
      <c r="H39" s="20"/>
      <c r="I39" s="8" t="str">
        <f t="shared" si="0"/>
        <v/>
      </c>
    </row>
    <row r="40" spans="1:9" x14ac:dyDescent="0.15">
      <c r="A40" s="24"/>
      <c r="B40" s="25"/>
      <c r="C40" s="25" t="str">
        <f>IFERROR(VLOOKUP(A40,商品リスト!$A$1:$C$21,2,0),"")</f>
        <v/>
      </c>
      <c r="D40" s="25"/>
      <c r="E40" s="25"/>
      <c r="F40" s="25"/>
      <c r="G40" s="18" t="str">
        <f>IFERROR(VLOOKUP(A40,商品リスト!$A$1:$C$21,3,0),"")</f>
        <v/>
      </c>
      <c r="H40" s="20"/>
      <c r="I40" s="8" t="str">
        <f t="shared" si="0"/>
        <v/>
      </c>
    </row>
    <row r="41" spans="1:9" x14ac:dyDescent="0.15">
      <c r="A41" s="24"/>
      <c r="B41" s="25"/>
      <c r="C41" s="25" t="str">
        <f>IFERROR(VLOOKUP(A41,商品リスト!$A$1:$C$21,2,0),"")</f>
        <v/>
      </c>
      <c r="D41" s="25"/>
      <c r="E41" s="25"/>
      <c r="F41" s="25"/>
      <c r="G41" s="18" t="str">
        <f>IFERROR(VLOOKUP(A41,商品リスト!$A$1:$C$21,3,0),"")</f>
        <v/>
      </c>
      <c r="H41" s="20"/>
      <c r="I41" s="8" t="str">
        <f t="shared" si="0"/>
        <v/>
      </c>
    </row>
    <row r="42" spans="1:9" x14ac:dyDescent="0.15">
      <c r="A42" s="24"/>
      <c r="B42" s="25"/>
      <c r="C42" s="25" t="str">
        <f>IFERROR(VLOOKUP(A42,商品リスト!$A$1:$C$21,2,0),"")</f>
        <v/>
      </c>
      <c r="D42" s="25"/>
      <c r="E42" s="25"/>
      <c r="F42" s="25"/>
      <c r="G42" s="18" t="str">
        <f>IFERROR(VLOOKUP(A42,商品リスト!$A$1:$C$21,3,0),"")</f>
        <v/>
      </c>
      <c r="H42" s="20"/>
      <c r="I42" s="8" t="str">
        <f t="shared" si="0"/>
        <v/>
      </c>
    </row>
    <row r="43" spans="1:9" ht="14.25" thickBot="1" x14ac:dyDescent="0.2">
      <c r="A43" s="22"/>
      <c r="B43" s="23"/>
      <c r="C43" s="23" t="str">
        <f>IFERROR(VLOOKUP(A43,商品リスト!$A$1:$C$21,2,0),"")</f>
        <v/>
      </c>
      <c r="D43" s="23"/>
      <c r="E43" s="23"/>
      <c r="F43" s="23"/>
      <c r="G43" s="18" t="str">
        <f>IFERROR(VLOOKUP(A43,商品リスト!$A$1:$C$21,3,0),"")</f>
        <v/>
      </c>
      <c r="H43" s="20"/>
      <c r="I43" s="8" t="str">
        <f t="shared" si="0"/>
        <v/>
      </c>
    </row>
    <row r="44" spans="1:9" x14ac:dyDescent="0.15">
      <c r="A44" s="21"/>
      <c r="B44" s="21"/>
      <c r="C44" s="21"/>
      <c r="D44" s="21"/>
      <c r="E44" s="21"/>
      <c r="F44" s="21"/>
      <c r="G44" s="28" t="s">
        <v>11</v>
      </c>
      <c r="H44" s="29"/>
      <c r="I44" s="8">
        <f>SUM(I16:I43)</f>
        <v>0</v>
      </c>
    </row>
    <row r="45" spans="1:9" x14ac:dyDescent="0.15">
      <c r="A45" s="21"/>
      <c r="B45" s="21"/>
      <c r="C45" s="21"/>
      <c r="D45" s="21"/>
      <c r="E45" s="21"/>
      <c r="F45" s="21"/>
      <c r="G45" s="28" t="s">
        <v>13</v>
      </c>
      <c r="H45" s="29"/>
      <c r="I45" s="8">
        <f>ROUNDDOWN(I44*商品リスト!F1,0)</f>
        <v>0</v>
      </c>
    </row>
    <row r="46" spans="1:9" ht="14.25" thickBot="1" x14ac:dyDescent="0.2">
      <c r="A46" s="21"/>
      <c r="B46" s="21"/>
      <c r="C46" s="21"/>
      <c r="D46" s="21"/>
      <c r="E46" s="21"/>
      <c r="F46" s="21"/>
      <c r="G46" s="30" t="s">
        <v>14</v>
      </c>
      <c r="H46" s="31"/>
      <c r="I46" s="9">
        <f>SUM(I44:I45)</f>
        <v>0</v>
      </c>
    </row>
    <row r="50" spans="1:2" x14ac:dyDescent="0.15">
      <c r="A50" t="s">
        <v>61</v>
      </c>
      <c r="B50" t="s">
        <v>66</v>
      </c>
    </row>
    <row r="51" spans="1:2" x14ac:dyDescent="0.15">
      <c r="A51" t="s">
        <v>63</v>
      </c>
      <c r="B51" t="s">
        <v>67</v>
      </c>
    </row>
    <row r="52" spans="1:2" x14ac:dyDescent="0.15">
      <c r="A52" t="s">
        <v>62</v>
      </c>
      <c r="B52" t="s">
        <v>68</v>
      </c>
    </row>
    <row r="53" spans="1:2" x14ac:dyDescent="0.15">
      <c r="A53" t="s">
        <v>64</v>
      </c>
      <c r="B53" s="19">
        <v>123456</v>
      </c>
    </row>
    <row r="54" spans="1:2" x14ac:dyDescent="0.15">
      <c r="A54" t="s">
        <v>65</v>
      </c>
      <c r="B54" t="s">
        <v>18</v>
      </c>
    </row>
  </sheetData>
  <mergeCells count="71">
    <mergeCell ref="G44:H44"/>
    <mergeCell ref="G45:H45"/>
    <mergeCell ref="G46:H46"/>
    <mergeCell ref="C12:D12"/>
    <mergeCell ref="A3:I3"/>
    <mergeCell ref="A15:B15"/>
    <mergeCell ref="C15:F15"/>
    <mergeCell ref="C16:F16"/>
    <mergeCell ref="A16:B16"/>
    <mergeCell ref="A19:B19"/>
    <mergeCell ref="C19:F19"/>
    <mergeCell ref="A20:B20"/>
    <mergeCell ref="C20:F20"/>
    <mergeCell ref="A21:B21"/>
    <mergeCell ref="C21:F21"/>
    <mergeCell ref="A22:B22"/>
    <mergeCell ref="G2:H2"/>
    <mergeCell ref="G1:I1"/>
    <mergeCell ref="A17:B17"/>
    <mergeCell ref="C17:F17"/>
    <mergeCell ref="A18:B18"/>
    <mergeCell ref="C18:F18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2:B32"/>
    <mergeCell ref="C32:F32"/>
    <mergeCell ref="A33:B33"/>
    <mergeCell ref="C33:F33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39:B39"/>
    <mergeCell ref="C39:F39"/>
    <mergeCell ref="A40:B40"/>
    <mergeCell ref="C40:F40"/>
    <mergeCell ref="A41:B41"/>
    <mergeCell ref="C41:F41"/>
    <mergeCell ref="A42:B42"/>
    <mergeCell ref="C42:F42"/>
    <mergeCell ref="A46:B46"/>
    <mergeCell ref="C46:F46"/>
    <mergeCell ref="A43:B43"/>
    <mergeCell ref="C43:F43"/>
    <mergeCell ref="A44:B44"/>
    <mergeCell ref="C44:F44"/>
    <mergeCell ref="A45:B45"/>
    <mergeCell ref="C45:F45"/>
  </mergeCells>
  <phoneticPr fontId="1"/>
  <dataValidations count="1">
    <dataValidation type="list" allowBlank="1" showInputMessage="1" showErrorMessage="1" sqref="A16:B43">
      <formula1>商品ID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A21"/>
    </sheetView>
  </sheetViews>
  <sheetFormatPr defaultRowHeight="13.5" x14ac:dyDescent="0.15"/>
  <cols>
    <col min="2" max="2" width="23.125" bestFit="1" customWidth="1"/>
  </cols>
  <sheetData>
    <row r="1" spans="1:6" x14ac:dyDescent="0.15">
      <c r="A1" s="5" t="s">
        <v>20</v>
      </c>
      <c r="B1" s="6" t="s">
        <v>8</v>
      </c>
      <c r="C1" s="7" t="s">
        <v>9</v>
      </c>
      <c r="E1" s="13" t="s">
        <v>69</v>
      </c>
      <c r="F1" s="12">
        <v>0.08</v>
      </c>
    </row>
    <row r="2" spans="1:6" x14ac:dyDescent="0.15">
      <c r="A2" s="3" t="s">
        <v>21</v>
      </c>
      <c r="B2" s="1" t="s">
        <v>42</v>
      </c>
      <c r="C2" s="8">
        <v>30000</v>
      </c>
    </row>
    <row r="3" spans="1:6" x14ac:dyDescent="0.15">
      <c r="A3" s="3" t="s">
        <v>22</v>
      </c>
      <c r="B3" s="1" t="s">
        <v>43</v>
      </c>
      <c r="C3" s="8">
        <v>38000</v>
      </c>
    </row>
    <row r="4" spans="1:6" x14ac:dyDescent="0.15">
      <c r="A4" s="3" t="s">
        <v>23</v>
      </c>
      <c r="B4" s="1" t="s">
        <v>44</v>
      </c>
      <c r="C4" s="8">
        <v>8000</v>
      </c>
    </row>
    <row r="5" spans="1:6" x14ac:dyDescent="0.15">
      <c r="A5" s="3" t="s">
        <v>24</v>
      </c>
      <c r="B5" s="1" t="s">
        <v>45</v>
      </c>
      <c r="C5" s="8">
        <v>1000</v>
      </c>
    </row>
    <row r="6" spans="1:6" x14ac:dyDescent="0.15">
      <c r="A6" s="3" t="s">
        <v>25</v>
      </c>
      <c r="B6" s="1" t="s">
        <v>50</v>
      </c>
      <c r="C6" s="8">
        <v>18000</v>
      </c>
    </row>
    <row r="7" spans="1:6" x14ac:dyDescent="0.15">
      <c r="A7" s="3" t="s">
        <v>26</v>
      </c>
      <c r="B7" s="1" t="s">
        <v>46</v>
      </c>
      <c r="C7" s="8">
        <v>8800</v>
      </c>
    </row>
    <row r="8" spans="1:6" x14ac:dyDescent="0.15">
      <c r="A8" s="3" t="s">
        <v>27</v>
      </c>
      <c r="B8" s="1" t="s">
        <v>47</v>
      </c>
      <c r="C8" s="8">
        <v>6000</v>
      </c>
    </row>
    <row r="9" spans="1:6" x14ac:dyDescent="0.15">
      <c r="A9" s="3" t="s">
        <v>28</v>
      </c>
      <c r="B9" s="1" t="s">
        <v>48</v>
      </c>
      <c r="C9" s="8">
        <v>7000</v>
      </c>
    </row>
    <row r="10" spans="1:6" x14ac:dyDescent="0.15">
      <c r="A10" s="3" t="s">
        <v>29</v>
      </c>
      <c r="B10" s="1" t="s">
        <v>49</v>
      </c>
      <c r="C10" s="8">
        <v>40000</v>
      </c>
    </row>
    <row r="11" spans="1:6" x14ac:dyDescent="0.15">
      <c r="A11" s="3" t="s">
        <v>30</v>
      </c>
      <c r="B11" s="1" t="s">
        <v>41</v>
      </c>
      <c r="C11" s="8">
        <v>48000</v>
      </c>
    </row>
    <row r="12" spans="1:6" x14ac:dyDescent="0.15">
      <c r="A12" s="3" t="s">
        <v>31</v>
      </c>
      <c r="B12" s="1" t="s">
        <v>51</v>
      </c>
      <c r="C12" s="8">
        <v>1500</v>
      </c>
    </row>
    <row r="13" spans="1:6" x14ac:dyDescent="0.15">
      <c r="A13" s="3" t="s">
        <v>32</v>
      </c>
      <c r="B13" s="1" t="s">
        <v>52</v>
      </c>
      <c r="C13" s="8">
        <v>28000</v>
      </c>
    </row>
    <row r="14" spans="1:6" x14ac:dyDescent="0.15">
      <c r="A14" s="3" t="s">
        <v>33</v>
      </c>
      <c r="B14" s="1" t="s">
        <v>53</v>
      </c>
      <c r="C14" s="8">
        <v>4000</v>
      </c>
    </row>
    <row r="15" spans="1:6" x14ac:dyDescent="0.15">
      <c r="A15" s="3" t="s">
        <v>34</v>
      </c>
      <c r="B15" s="1" t="s">
        <v>54</v>
      </c>
      <c r="C15" s="8">
        <v>6000</v>
      </c>
    </row>
    <row r="16" spans="1:6" x14ac:dyDescent="0.15">
      <c r="A16" s="3" t="s">
        <v>35</v>
      </c>
      <c r="B16" s="1" t="s">
        <v>55</v>
      </c>
      <c r="C16" s="8">
        <v>2000</v>
      </c>
    </row>
    <row r="17" spans="1:3" x14ac:dyDescent="0.15">
      <c r="A17" s="3" t="s">
        <v>36</v>
      </c>
      <c r="B17" s="1" t="s">
        <v>56</v>
      </c>
      <c r="C17" s="8">
        <v>18000</v>
      </c>
    </row>
    <row r="18" spans="1:3" x14ac:dyDescent="0.15">
      <c r="A18" s="3" t="s">
        <v>37</v>
      </c>
      <c r="B18" s="1" t="s">
        <v>57</v>
      </c>
      <c r="C18" s="8">
        <v>12000</v>
      </c>
    </row>
    <row r="19" spans="1:3" x14ac:dyDescent="0.15">
      <c r="A19" s="3" t="s">
        <v>38</v>
      </c>
      <c r="B19" s="1" t="s">
        <v>58</v>
      </c>
      <c r="C19" s="8">
        <v>8000</v>
      </c>
    </row>
    <row r="20" spans="1:3" x14ac:dyDescent="0.15">
      <c r="A20" s="3" t="s">
        <v>39</v>
      </c>
      <c r="B20" s="1" t="s">
        <v>59</v>
      </c>
      <c r="C20" s="8">
        <v>35000</v>
      </c>
    </row>
    <row r="21" spans="1:3" ht="14.25" thickBot="1" x14ac:dyDescent="0.2">
      <c r="A21" s="4" t="s">
        <v>40</v>
      </c>
      <c r="B21" s="2" t="s">
        <v>60</v>
      </c>
      <c r="C21" s="9">
        <v>22000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商品リスト</vt:lpstr>
      <vt:lpstr>クリア</vt:lpstr>
      <vt:lpstr>商品ID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2015-03-22T12:36:19Z</cp:lastPrinted>
  <dcterms:created xsi:type="dcterms:W3CDTF">2015-03-18T15:14:34Z</dcterms:created>
  <dcterms:modified xsi:type="dcterms:W3CDTF">2015-03-22T15:24:23Z</dcterms:modified>
</cp:coreProperties>
</file>